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5260_Przetarg_realizacja\PRZEDMIARY\"/>
    </mc:Choice>
  </mc:AlternateContent>
  <bookViews>
    <workbookView xWindow="0" yWindow="0" windowWidth="17220" windowHeight="5100" tabRatio="948"/>
  </bookViews>
  <sheets>
    <sheet name="PR" sheetId="3" r:id="rId1"/>
  </sheets>
  <calcPr calcId="152511"/>
</workbook>
</file>

<file path=xl/calcChain.xml><?xml version="1.0" encoding="utf-8"?>
<calcChain xmlns="http://schemas.openxmlformats.org/spreadsheetml/2006/main">
  <c r="G66" i="3" l="1"/>
  <c r="E52" i="3"/>
  <c r="E51" i="3"/>
  <c r="G50" i="3" s="1"/>
  <c r="G42" i="3"/>
  <c r="G43" i="3" s="1"/>
  <c r="G39" i="3"/>
  <c r="G40" i="3" s="1"/>
  <c r="G41" i="3" s="1"/>
  <c r="E34" i="3"/>
  <c r="E28" i="3" s="1"/>
  <c r="G25" i="3" s="1"/>
  <c r="G9" i="3" s="1"/>
  <c r="G31" i="3"/>
  <c r="E21" i="3"/>
  <c r="E20" i="3"/>
  <c r="G19" i="3" s="1"/>
  <c r="G16" i="3"/>
  <c r="E13" i="3"/>
  <c r="G15" i="3" l="1"/>
  <c r="E11" i="3"/>
  <c r="G22" i="3"/>
</calcChain>
</file>

<file path=xl/sharedStrings.xml><?xml version="1.0" encoding="utf-8"?>
<sst xmlns="http://schemas.openxmlformats.org/spreadsheetml/2006/main" count="279" uniqueCount="123">
  <si>
    <t>m3</t>
  </si>
  <si>
    <t>m2</t>
  </si>
  <si>
    <t>m</t>
  </si>
  <si>
    <t>kpl</t>
  </si>
  <si>
    <t>ROBOTY ZIEMNE</t>
  </si>
  <si>
    <t>NAWIERZCHNIE</t>
  </si>
  <si>
    <t>1.1</t>
  </si>
  <si>
    <t>1.2</t>
  </si>
  <si>
    <t>Profilowanie koryta i zagęszczenie podłoża pod warstwy konstrukcyjne nawierzchni</t>
  </si>
  <si>
    <t>Lp.</t>
  </si>
  <si>
    <t>Nr SST</t>
  </si>
  <si>
    <t>Wyszczególnienie elementów rozliczeniowych</t>
  </si>
  <si>
    <t>Jednostka</t>
  </si>
  <si>
    <t>ilość</t>
  </si>
  <si>
    <t>nazwa</t>
  </si>
  <si>
    <t>*</t>
  </si>
  <si>
    <t>ROBOTY PRZYGOTOWAWCZE I ROZBIÓRKOWE</t>
  </si>
  <si>
    <t>Wyznaczenie trasy i punktów wysokościowych w terenie równinnym</t>
  </si>
  <si>
    <t>km</t>
  </si>
  <si>
    <t>Cięcie piłą istniejących nawierzchni</t>
  </si>
  <si>
    <t>1.3</t>
  </si>
  <si>
    <t>WARSTWA ULEPSZONEGO PODŁOŻA</t>
  </si>
  <si>
    <t>Warstwa podbudowy z kruszywa łamanego o ciągłym uziarnieniu 0/31,5 mm (C90/3) stabilizowanego mechanicznie, gr. 20 cm</t>
  </si>
  <si>
    <t>1.4</t>
  </si>
  <si>
    <t>1.5</t>
  </si>
  <si>
    <t>Oczyszczenie i skropienie w-wy podbudowy emulsją asfaltową</t>
  </si>
  <si>
    <t>Oczyszczenie i skropienie w-wy wiążącej emulsją asfaltową</t>
  </si>
  <si>
    <t>NAWIERZCHNIA CHODNIKA</t>
  </si>
  <si>
    <t>1.6</t>
  </si>
  <si>
    <t>ELEMENTY ULIC</t>
  </si>
  <si>
    <t>POZOSTAŁE</t>
  </si>
  <si>
    <t>pod ściek</t>
  </si>
  <si>
    <t>Warstwa wiążąca z betonu asfaltowego AC 22 P, gr. 7 cm</t>
  </si>
  <si>
    <t>ŚCIEK</t>
  </si>
  <si>
    <t>2.1</t>
  </si>
  <si>
    <t>3.1</t>
  </si>
  <si>
    <t>WARSTWA PODBUDOWY Z KRUSZYWA ŁAMANEGO</t>
  </si>
  <si>
    <t>4.1</t>
  </si>
  <si>
    <t>5.1</t>
  </si>
  <si>
    <t>5.1.1</t>
  </si>
  <si>
    <t>5.1.2</t>
  </si>
  <si>
    <t>5.1.3</t>
  </si>
  <si>
    <t>5.1.4</t>
  </si>
  <si>
    <t>5.2</t>
  </si>
  <si>
    <t>5.2.1</t>
  </si>
  <si>
    <t>5.3</t>
  </si>
  <si>
    <t>5.3.1</t>
  </si>
  <si>
    <t>6.1</t>
  </si>
  <si>
    <t>6.1.1</t>
  </si>
  <si>
    <t>7.1</t>
  </si>
  <si>
    <t>7.2</t>
  </si>
  <si>
    <t>7.3</t>
  </si>
  <si>
    <t>Kod pozycji przedmiaru</t>
  </si>
  <si>
    <t>2.5</t>
  </si>
  <si>
    <t>D-01.01.01</t>
  </si>
  <si>
    <t>D-08.01.01</t>
  </si>
  <si>
    <t>D-02.00.00</t>
  </si>
  <si>
    <t>D-04.04.02</t>
  </si>
  <si>
    <t>D-04.07.01</t>
  </si>
  <si>
    <t>D-04.05.01</t>
  </si>
  <si>
    <t>D-01.02.04</t>
  </si>
  <si>
    <t>NAWIERZCHIA BITUMICZNA</t>
  </si>
  <si>
    <t>Warstwa wiążąca z betonu asfaltowego AC 16 W, gr. 5 cm</t>
  </si>
  <si>
    <t>Warstwa ścieralna z mieszanki SMA 11, gr. 4 cm</t>
  </si>
  <si>
    <t xml:space="preserve">NAWIERZCHNIA Z KOSTKI KAMIENNEJ 18/20 </t>
  </si>
  <si>
    <t xml:space="preserve">KRAWĘŻNIKI </t>
  </si>
  <si>
    <t>pod nawierzchnię bitumiczną</t>
  </si>
  <si>
    <t>pod nawierzchnię z kostki kamiennej 18/20</t>
  </si>
  <si>
    <t>Warstwa ulepszonego podłoża (doprowadzenie podłoża do G1 i nośnosci 120 MPa)
Mieszanka kruszywowo ‐ cementowa z wytwórni lub mieszana na miejscu C1.5/2.0, gr. 20 cm</t>
  </si>
  <si>
    <t>Warstwa ścieralna z kostki kamiennej granitowej 18/20 z odzysku, na warstwie podsypki cementowo-piaskowej 1:3, gr. 5 cm.
Spoinowana fugą epoksydową, dwuskładnikową.</t>
  </si>
  <si>
    <t>Rozebranie istniejącej nawierzchni z kostki kamiennej 18/20. Oczyszczenie i segregacja materiału. Wywóz nadmiaru materiału kamiennego do magazyniu ZDiUM we Wrocławiu.</t>
  </si>
  <si>
    <t xml:space="preserve">Kostka z rozbiórki: </t>
  </si>
  <si>
    <t>Wywóz nadmiaru materiału kamiennego - kostki kamiennej 18/20 do magazynu ZDiUM.</t>
  </si>
  <si>
    <t>ton</t>
  </si>
  <si>
    <t>Wykopy wykonywane mechanicznie w gr kat I-III przy robotach drogowych z załadunkiem i wywozem gruntu poza teren budowy i kosztami utylizacji utylizacji. KORYTOWANIE</t>
  </si>
  <si>
    <t>pod nawierzchnię bitumiczną:</t>
  </si>
  <si>
    <t>Nawierzchnia chodnika z kostki betonowej 20x10x8 cm - żółtej z wypustkami (kostka STOP) na warstwie podsypki cementowo-piaskowej 1:3, gr. 3 cm</t>
  </si>
  <si>
    <t>6.2</t>
  </si>
  <si>
    <t>6.2.1</t>
  </si>
  <si>
    <t>ODWODNIENIE</t>
  </si>
  <si>
    <t>Przełożenie/obniżenie nawierzchni istniejącego chodnika przy strefach obniżonego krawężnika, przy pasach ostrzegawczych o nawierzchni fakturowanej</t>
  </si>
  <si>
    <t>przy połączeniu z ul. Złotnicką (2 x pas szer.do 1,0m)</t>
  </si>
  <si>
    <t>5.4</t>
  </si>
  <si>
    <t>5.4.1</t>
  </si>
  <si>
    <t>5.4.2</t>
  </si>
  <si>
    <t>przy obniżonych krawężnikach(pas szer. 0,5m)</t>
  </si>
  <si>
    <t>Kostka do ponownego wbudowania - nawierzchnia:</t>
  </si>
  <si>
    <t>Kostka do ponownego wbudowania - ściek:</t>
  </si>
  <si>
    <t>cena jednostkowa</t>
  </si>
  <si>
    <t>wartość</t>
  </si>
  <si>
    <t>Regulacja wysokościowa włazów studni kanalizacyjnych, z wymianą włazów na nowe żeliwne z wypełnieniem betonowym kl. D400. Włazy z demontażu do przekazania do gestorów sieci.</t>
  </si>
  <si>
    <t>Regulacja wysokościowa skrzynek zasuw wodociągowych, gazowych.</t>
  </si>
  <si>
    <t>5.4.3</t>
  </si>
  <si>
    <t>5.4.4</t>
  </si>
  <si>
    <t>[PLN]</t>
  </si>
  <si>
    <t>RAZEM: ROBOTY PRZYGOTOWAWCZE I ROZBIÓRKOWE</t>
  </si>
  <si>
    <t>RAZEM: ODWODNIENIE</t>
  </si>
  <si>
    <t>RAZEM: ELEMENTY ULIC</t>
  </si>
  <si>
    <t>RAZEM: NAWIERZCHNIE</t>
  </si>
  <si>
    <t>RAZEM: WARSTWA PODBUDOWY Z KRUSZYWA ŁAMANEGO</t>
  </si>
  <si>
    <t>RAZEM: ROBOTY ZIEMNE</t>
  </si>
  <si>
    <t xml:space="preserve">RAZEM poz. 1-7 [netto PLN]: </t>
  </si>
  <si>
    <t>Demontaż istniejących wpustów deszczowych, wraz z robotami ziemnymi, załadunkiem i wywozem urobku na składowisko Wykonawcy.</t>
  </si>
  <si>
    <t>DROGI</t>
  </si>
  <si>
    <t>szt.</t>
  </si>
  <si>
    <r>
      <t xml:space="preserve">Rozebranie istniejącej warstwy podbudowy nawierzchni z kostki kamiennej. 
gr. śr. 20 cm.
</t>
    </r>
    <r>
      <rPr>
        <i/>
        <sz val="10"/>
        <color theme="1"/>
        <rFont val="Arial Narrow"/>
        <family val="2"/>
        <charset val="238"/>
      </rPr>
      <t>W przypadku występowania podbudowy o gr. większej od 20 cm - nadmiar robót ziemnych ujęty w pozycji 2.1 Roboty ziemne - korytowanie.</t>
    </r>
  </si>
  <si>
    <t>Rozebranie istniejącej nawierzchni chodnika z kostki betonowej/płyt betonowych. Oczyszczenie, złożenie materiału na palety. Wywóz materiału do magazynu ZDiUM we Wrocławiu.</t>
  </si>
  <si>
    <t>6.2.2</t>
  </si>
  <si>
    <t>Regulacja/przełożenie/uzupełnienie ścieku z 1 rzędu kostki kamiennej 18/20 cm, wraz z wykonaniem ławy betonowej z betonu C12/15, zaspoinowanie ścieku zaprawą.
Wloty ul. Rajskiej: 4 wloty x 2,0m = 8,0 m</t>
  </si>
  <si>
    <t>Przełożenie/uzupełnienie istniejącej nawierzchni z kostki betonowej - wloty ul. Rajskiej</t>
  </si>
  <si>
    <t>D-05.03.11</t>
  </si>
  <si>
    <t>1.7</t>
  </si>
  <si>
    <t>Frezowanie istniejącej nawierzchni z załadunkiem i wywozem urobku wraz z kosztami składowania.
Na połączeniu istniejącej nawierzchni z nawierzchnia projektowaną bitumiczną - wlot na skrzyżowaniu ul. Złotnickiej z ul. Wielkopolską</t>
  </si>
  <si>
    <t>D-05.03.13</t>
  </si>
  <si>
    <t>D-10.04.01</t>
  </si>
  <si>
    <t xml:space="preserve">Czyszczenie przykanalików łączących wpusty deszczowe z ist. studnią kanalizacji deszczowej:
- od wpustu WD-1: 3,1 m
- od wpustu WD-2: 2,7 m
- od wpustu WD-3: 7,4 m
- od wpustu WD-4: 4,4 m
- od wpustu WD-5: 4,3 m
- od wpustu WD-6: 8,0 m
</t>
  </si>
  <si>
    <t>D-05.03.01</t>
  </si>
  <si>
    <t>D-05.03.23</t>
  </si>
  <si>
    <t>2.2</t>
  </si>
  <si>
    <t>Obniżenie krawężników, na ławie betonowej gr. 15cm z oporem, z betonu C12/15. 
Krawężniki nowe - betonowe 15x30x100cm.</t>
  </si>
  <si>
    <t>Ilość kostki do wywozu:  913,0 - (365,0 m2 nawierzchnia + 58,0m2 ściek) = 490,0m2 / 4,5 tony /m2 = 109 toy</t>
  </si>
  <si>
    <t>Montaż nowych wpustów DN500 z osadnikiem, z rusztem żeliwnym betonowym kl. D400, z wykonaniem podsypki, obsypki, robotami ziemnymi.</t>
  </si>
  <si>
    <t>Ustawienie ścieku z 1 rzędu kostki kamiennej 18/20 cm, wraz z wykonaniem ławy betonowej z betonu C12/15, zaspoinowanie ścieku fugą epoksydową, dwuskładnikową.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</si>
</sst>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i/>
      <sz val="9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4" fontId="5" fillId="6" borderId="1" xfId="1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vertical="top"/>
    </xf>
    <xf numFmtId="0" fontId="4" fillId="3" borderId="1" xfId="0" applyFont="1" applyFill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0" fontId="11" fillId="3" borderId="1" xfId="0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vertical="top"/>
    </xf>
    <xf numFmtId="4" fontId="10" fillId="4" borderId="1" xfId="0" applyNumberFormat="1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center" vertical="top"/>
    </xf>
    <xf numFmtId="4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" fontId="11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4" fontId="4" fillId="3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Border="1" applyAlignment="1">
      <alignment vertical="top"/>
    </xf>
    <xf numFmtId="4" fontId="10" fillId="5" borderId="1" xfId="1" applyNumberFormat="1" applyFont="1" applyFill="1" applyBorder="1" applyAlignment="1">
      <alignment horizontal="center" vertical="center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vertical="top"/>
    </xf>
    <xf numFmtId="4" fontId="4" fillId="3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Border="1" applyAlignment="1">
      <alignment vertical="center" wrapText="1"/>
    </xf>
    <xf numFmtId="4" fontId="4" fillId="3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top"/>
    </xf>
    <xf numFmtId="0" fontId="4" fillId="7" borderId="1" xfId="0" applyFont="1" applyFill="1" applyBorder="1" applyAlignment="1">
      <alignment horizontal="center" vertical="center"/>
    </xf>
    <xf numFmtId="4" fontId="13" fillId="7" borderId="1" xfId="0" applyNumberFormat="1" applyFont="1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4" fontId="14" fillId="7" borderId="1" xfId="0" applyNumberFormat="1" applyFont="1" applyFill="1" applyBorder="1" applyAlignment="1">
      <alignment vertical="center" wrapText="1"/>
    </xf>
    <xf numFmtId="4" fontId="14" fillId="7" borderId="1" xfId="0" applyNumberFormat="1" applyFont="1" applyFill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topLeftCell="A40" workbookViewId="0">
      <selection activeCell="R48" sqref="R48"/>
    </sheetView>
  </sheetViews>
  <sheetFormatPr defaultRowHeight="12.75"/>
  <cols>
    <col min="1" max="1" width="5.5" style="2" customWidth="1"/>
    <col min="2" max="2" width="6.5" style="2" hidden="1" customWidth="1"/>
    <col min="3" max="3" width="10.375" style="2" customWidth="1"/>
    <col min="4" max="4" width="59.125" style="2" customWidth="1"/>
    <col min="5" max="5" width="7" style="2" customWidth="1"/>
    <col min="6" max="6" width="5.75" style="2" customWidth="1"/>
    <col min="7" max="7" width="9" style="2" customWidth="1"/>
    <col min="8" max="8" width="6.5" style="2" customWidth="1"/>
    <col min="9" max="9" width="9.125" style="2" customWidth="1"/>
    <col min="10" max="10" width="9.375" style="2" customWidth="1"/>
    <col min="11" max="16384" width="9" style="2"/>
  </cols>
  <sheetData>
    <row r="1" spans="1:10" ht="15.75">
      <c r="A1" s="5" t="s">
        <v>103</v>
      </c>
      <c r="B1" s="5"/>
      <c r="C1" s="5"/>
      <c r="D1" s="5"/>
      <c r="E1" s="5"/>
      <c r="F1" s="5"/>
      <c r="G1" s="6"/>
      <c r="H1" s="6"/>
      <c r="I1" s="1"/>
      <c r="J1" s="1"/>
    </row>
    <row r="2" spans="1:10" ht="25.5" customHeight="1">
      <c r="A2" s="7" t="s">
        <v>9</v>
      </c>
      <c r="B2" s="8" t="s">
        <v>52</v>
      </c>
      <c r="C2" s="9" t="s">
        <v>10</v>
      </c>
      <c r="D2" s="7" t="s">
        <v>11</v>
      </c>
      <c r="E2" s="7"/>
      <c r="F2" s="10"/>
      <c r="G2" s="7" t="s">
        <v>12</v>
      </c>
      <c r="H2" s="10"/>
      <c r="I2" s="11" t="s">
        <v>88</v>
      </c>
      <c r="J2" s="11" t="s">
        <v>89</v>
      </c>
    </row>
    <row r="3" spans="1:10" ht="12.75" customHeight="1">
      <c r="A3" s="12"/>
      <c r="B3" s="13"/>
      <c r="C3" s="12"/>
      <c r="D3" s="12"/>
      <c r="E3" s="12"/>
      <c r="F3" s="10"/>
      <c r="G3" s="14" t="s">
        <v>13</v>
      </c>
      <c r="H3" s="15" t="s">
        <v>14</v>
      </c>
      <c r="I3" s="16" t="s">
        <v>94</v>
      </c>
      <c r="J3" s="16" t="s">
        <v>94</v>
      </c>
    </row>
    <row r="4" spans="1:10">
      <c r="A4" s="17">
        <v>1</v>
      </c>
      <c r="B4" s="17">
        <v>2</v>
      </c>
      <c r="C4" s="17">
        <v>2</v>
      </c>
      <c r="D4" s="18">
        <v>3</v>
      </c>
      <c r="E4" s="18"/>
      <c r="F4" s="18"/>
      <c r="G4" s="17">
        <v>4</v>
      </c>
      <c r="H4" s="17">
        <v>5</v>
      </c>
      <c r="I4" s="17">
        <v>6</v>
      </c>
      <c r="J4" s="17">
        <v>7</v>
      </c>
    </row>
    <row r="5" spans="1:10">
      <c r="A5" s="19">
        <v>1</v>
      </c>
      <c r="B5" s="19">
        <v>1</v>
      </c>
      <c r="C5" s="20" t="s">
        <v>15</v>
      </c>
      <c r="D5" s="21" t="s">
        <v>16</v>
      </c>
      <c r="E5" s="22"/>
      <c r="F5" s="22"/>
      <c r="G5" s="23" t="s">
        <v>15</v>
      </c>
      <c r="H5" s="24" t="s">
        <v>15</v>
      </c>
      <c r="I5" s="24" t="s">
        <v>15</v>
      </c>
      <c r="J5" s="24" t="s">
        <v>15</v>
      </c>
    </row>
    <row r="6" spans="1:10" ht="13.5">
      <c r="A6" s="25" t="s">
        <v>6</v>
      </c>
      <c r="B6" s="25" t="s">
        <v>6</v>
      </c>
      <c r="C6" s="26" t="s">
        <v>54</v>
      </c>
      <c r="D6" s="27" t="s">
        <v>17</v>
      </c>
      <c r="E6" s="28"/>
      <c r="F6" s="29"/>
      <c r="G6" s="30">
        <v>0.15</v>
      </c>
      <c r="H6" s="31" t="s">
        <v>18</v>
      </c>
      <c r="I6" s="32"/>
      <c r="J6" s="32"/>
    </row>
    <row r="7" spans="1:10" ht="13.5">
      <c r="A7" s="25" t="s">
        <v>7</v>
      </c>
      <c r="B7" s="25" t="s">
        <v>7</v>
      </c>
      <c r="C7" s="26" t="s">
        <v>60</v>
      </c>
      <c r="D7" s="27" t="s">
        <v>19</v>
      </c>
      <c r="E7" s="28"/>
      <c r="F7" s="29"/>
      <c r="G7" s="30">
        <v>9.5</v>
      </c>
      <c r="H7" s="31" t="s">
        <v>2</v>
      </c>
      <c r="I7" s="32"/>
      <c r="J7" s="32"/>
    </row>
    <row r="8" spans="1:10" ht="51">
      <c r="A8" s="25" t="s">
        <v>20</v>
      </c>
      <c r="B8" s="25"/>
      <c r="C8" s="26" t="s">
        <v>110</v>
      </c>
      <c r="D8" s="27" t="s">
        <v>112</v>
      </c>
      <c r="E8" s="28"/>
      <c r="F8" s="29"/>
      <c r="G8" s="30">
        <v>9.5</v>
      </c>
      <c r="H8" s="31" t="s">
        <v>1</v>
      </c>
      <c r="I8" s="32"/>
      <c r="J8" s="32"/>
    </row>
    <row r="9" spans="1:10" ht="25.5">
      <c r="A9" s="25" t="s">
        <v>23</v>
      </c>
      <c r="B9" s="25" t="s">
        <v>20</v>
      </c>
      <c r="C9" s="26" t="s">
        <v>60</v>
      </c>
      <c r="D9" s="27" t="s">
        <v>70</v>
      </c>
      <c r="E9" s="28"/>
      <c r="F9" s="29"/>
      <c r="G9" s="30">
        <f>G25</f>
        <v>913</v>
      </c>
      <c r="H9" s="31" t="s">
        <v>1</v>
      </c>
      <c r="I9" s="32"/>
      <c r="J9" s="32"/>
    </row>
    <row r="10" spans="1:10" ht="13.5">
      <c r="A10" s="33" t="s">
        <v>24</v>
      </c>
      <c r="B10" s="33" t="s">
        <v>23</v>
      </c>
      <c r="C10" s="34" t="s">
        <v>60</v>
      </c>
      <c r="D10" s="27" t="s">
        <v>72</v>
      </c>
      <c r="E10" s="28"/>
      <c r="F10" s="29"/>
      <c r="G10" s="30">
        <v>109</v>
      </c>
      <c r="H10" s="31" t="s">
        <v>73</v>
      </c>
      <c r="I10" s="32"/>
      <c r="J10" s="32"/>
    </row>
    <row r="11" spans="1:10" ht="13.5">
      <c r="A11" s="33"/>
      <c r="B11" s="33"/>
      <c r="C11" s="34"/>
      <c r="D11" s="35" t="s">
        <v>71</v>
      </c>
      <c r="E11" s="36">
        <f>G9</f>
        <v>913</v>
      </c>
      <c r="F11" s="29" t="s">
        <v>1</v>
      </c>
      <c r="G11" s="30"/>
      <c r="H11" s="31"/>
      <c r="I11" s="32"/>
      <c r="J11" s="32"/>
    </row>
    <row r="12" spans="1:10" ht="13.5">
      <c r="A12" s="33"/>
      <c r="B12" s="33"/>
      <c r="C12" s="34"/>
      <c r="D12" s="35" t="s">
        <v>86</v>
      </c>
      <c r="E12" s="36">
        <v>365</v>
      </c>
      <c r="F12" s="29" t="s">
        <v>1</v>
      </c>
      <c r="G12" s="30"/>
      <c r="H12" s="31"/>
      <c r="I12" s="32"/>
      <c r="J12" s="32"/>
    </row>
    <row r="13" spans="1:10" ht="13.5">
      <c r="A13" s="33"/>
      <c r="B13" s="33"/>
      <c r="C13" s="34"/>
      <c r="D13" s="35" t="s">
        <v>87</v>
      </c>
      <c r="E13" s="36">
        <f>G60*0.2</f>
        <v>58</v>
      </c>
      <c r="F13" s="29" t="s">
        <v>1</v>
      </c>
      <c r="G13" s="30"/>
      <c r="H13" s="31"/>
      <c r="I13" s="32"/>
      <c r="J13" s="32"/>
    </row>
    <row r="14" spans="1:10" ht="27">
      <c r="A14" s="33"/>
      <c r="B14" s="33"/>
      <c r="C14" s="34"/>
      <c r="D14" s="35" t="s">
        <v>120</v>
      </c>
      <c r="E14" s="36"/>
      <c r="F14" s="29"/>
      <c r="G14" s="30"/>
      <c r="H14" s="31"/>
      <c r="I14" s="32"/>
      <c r="J14" s="32"/>
    </row>
    <row r="15" spans="1:10" ht="51">
      <c r="A15" s="25" t="s">
        <v>28</v>
      </c>
      <c r="B15" s="25" t="s">
        <v>24</v>
      </c>
      <c r="C15" s="26" t="s">
        <v>60</v>
      </c>
      <c r="D15" s="27" t="s">
        <v>105</v>
      </c>
      <c r="E15" s="28"/>
      <c r="F15" s="29"/>
      <c r="G15" s="30">
        <f>G9</f>
        <v>913</v>
      </c>
      <c r="H15" s="31" t="s">
        <v>1</v>
      </c>
      <c r="I15" s="32"/>
      <c r="J15" s="32"/>
    </row>
    <row r="16" spans="1:10" ht="25.5">
      <c r="A16" s="25" t="s">
        <v>111</v>
      </c>
      <c r="B16" s="25" t="s">
        <v>28</v>
      </c>
      <c r="C16" s="26" t="s">
        <v>60</v>
      </c>
      <c r="D16" s="27" t="s">
        <v>106</v>
      </c>
      <c r="E16" s="28"/>
      <c r="F16" s="29"/>
      <c r="G16" s="30">
        <f>G47</f>
        <v>29.3</v>
      </c>
      <c r="H16" s="31" t="s">
        <v>1</v>
      </c>
      <c r="I16" s="32"/>
      <c r="J16" s="32"/>
    </row>
    <row r="17" spans="1:10" ht="13.5">
      <c r="A17" s="25"/>
      <c r="B17" s="25"/>
      <c r="C17" s="26"/>
      <c r="D17" s="37" t="s">
        <v>95</v>
      </c>
      <c r="E17" s="28"/>
      <c r="F17" s="29"/>
      <c r="G17" s="30"/>
      <c r="H17" s="31"/>
      <c r="I17" s="32"/>
      <c r="J17" s="38"/>
    </row>
    <row r="18" spans="1:10">
      <c r="A18" s="19">
        <v>2</v>
      </c>
      <c r="B18" s="19">
        <v>2</v>
      </c>
      <c r="C18" s="19" t="s">
        <v>15</v>
      </c>
      <c r="D18" s="21" t="s">
        <v>4</v>
      </c>
      <c r="E18" s="22"/>
      <c r="F18" s="22"/>
      <c r="G18" s="39" t="s">
        <v>15</v>
      </c>
      <c r="H18" s="40" t="s">
        <v>15</v>
      </c>
      <c r="I18" s="40" t="s">
        <v>15</v>
      </c>
      <c r="J18" s="40" t="s">
        <v>15</v>
      </c>
    </row>
    <row r="19" spans="1:10" ht="25.5">
      <c r="A19" s="41" t="s">
        <v>34</v>
      </c>
      <c r="B19" s="41" t="s">
        <v>34</v>
      </c>
      <c r="C19" s="26" t="s">
        <v>56</v>
      </c>
      <c r="D19" s="42" t="s">
        <v>74</v>
      </c>
      <c r="E19" s="43"/>
      <c r="F19" s="44"/>
      <c r="G19" s="30">
        <f>E20+E21</f>
        <v>173.45000000000002</v>
      </c>
      <c r="H19" s="45" t="s">
        <v>0</v>
      </c>
      <c r="I19" s="32"/>
      <c r="J19" s="32"/>
    </row>
    <row r="20" spans="1:10" s="3" customFormat="1" ht="13.5">
      <c r="A20" s="46"/>
      <c r="B20" s="46"/>
      <c r="C20" s="47"/>
      <c r="D20" s="48" t="s">
        <v>75</v>
      </c>
      <c r="E20" s="49">
        <f>0.16*E26+0.16*160*0.2</f>
        <v>83.52000000000001</v>
      </c>
      <c r="F20" s="29" t="s">
        <v>0</v>
      </c>
      <c r="G20" s="50"/>
      <c r="H20" s="51"/>
      <c r="I20" s="52"/>
      <c r="J20" s="52"/>
    </row>
    <row r="21" spans="1:10" s="3" customFormat="1" ht="13.5">
      <c r="A21" s="46"/>
      <c r="B21" s="46"/>
      <c r="C21" s="47"/>
      <c r="D21" s="48" t="s">
        <v>67</v>
      </c>
      <c r="E21" s="49">
        <f>0.23*E27+0.23*130*0.2</f>
        <v>89.93</v>
      </c>
      <c r="F21" s="29" t="s">
        <v>0</v>
      </c>
      <c r="G21" s="50"/>
      <c r="H21" s="51"/>
      <c r="I21" s="52"/>
      <c r="J21" s="52"/>
    </row>
    <row r="22" spans="1:10" ht="13.5">
      <c r="A22" s="41" t="s">
        <v>118</v>
      </c>
      <c r="B22" s="41" t="s">
        <v>53</v>
      </c>
      <c r="C22" s="26" t="s">
        <v>56</v>
      </c>
      <c r="D22" s="42" t="s">
        <v>8</v>
      </c>
      <c r="E22" s="43"/>
      <c r="F22" s="44"/>
      <c r="G22" s="30">
        <f>G25</f>
        <v>913</v>
      </c>
      <c r="H22" s="45" t="s">
        <v>1</v>
      </c>
      <c r="I22" s="32"/>
      <c r="J22" s="32"/>
    </row>
    <row r="23" spans="1:10" ht="13.5">
      <c r="A23" s="25"/>
      <c r="B23" s="25"/>
      <c r="C23" s="26"/>
      <c r="D23" s="37" t="s">
        <v>100</v>
      </c>
      <c r="E23" s="28"/>
      <c r="F23" s="29"/>
      <c r="G23" s="30"/>
      <c r="H23" s="31"/>
      <c r="I23" s="32"/>
      <c r="J23" s="38"/>
    </row>
    <row r="24" spans="1:10">
      <c r="A24" s="19">
        <v>3</v>
      </c>
      <c r="B24" s="19"/>
      <c r="C24" s="19" t="s">
        <v>15</v>
      </c>
      <c r="D24" s="21" t="s">
        <v>21</v>
      </c>
      <c r="E24" s="22"/>
      <c r="F24" s="22"/>
      <c r="G24" s="39" t="s">
        <v>15</v>
      </c>
      <c r="H24" s="40" t="s">
        <v>15</v>
      </c>
      <c r="I24" s="40" t="s">
        <v>15</v>
      </c>
      <c r="J24" s="40" t="s">
        <v>15</v>
      </c>
    </row>
    <row r="25" spans="1:10" ht="25.5">
      <c r="A25" s="53" t="s">
        <v>35</v>
      </c>
      <c r="B25" s="53" t="s">
        <v>35</v>
      </c>
      <c r="C25" s="34" t="s">
        <v>59</v>
      </c>
      <c r="D25" s="42" t="s">
        <v>68</v>
      </c>
      <c r="E25" s="43"/>
      <c r="F25" s="44"/>
      <c r="G25" s="54">
        <f>SUM(E26:E28)</f>
        <v>913</v>
      </c>
      <c r="H25" s="53" t="s">
        <v>1</v>
      </c>
      <c r="I25" s="32"/>
      <c r="J25" s="32"/>
    </row>
    <row r="26" spans="1:10" s="4" customFormat="1" ht="13.5">
      <c r="A26" s="53"/>
      <c r="B26" s="53"/>
      <c r="C26" s="53"/>
      <c r="D26" s="48" t="s">
        <v>66</v>
      </c>
      <c r="E26" s="49">
        <v>490</v>
      </c>
      <c r="F26" s="29" t="s">
        <v>1</v>
      </c>
      <c r="G26" s="53"/>
      <c r="H26" s="53"/>
      <c r="I26" s="55"/>
      <c r="J26" s="55"/>
    </row>
    <row r="27" spans="1:10" s="4" customFormat="1" ht="13.5">
      <c r="A27" s="53"/>
      <c r="B27" s="53"/>
      <c r="C27" s="53"/>
      <c r="D27" s="48" t="s">
        <v>67</v>
      </c>
      <c r="E27" s="49">
        <v>365</v>
      </c>
      <c r="F27" s="29" t="s">
        <v>1</v>
      </c>
      <c r="G27" s="53"/>
      <c r="H27" s="53"/>
      <c r="I27" s="55"/>
      <c r="J27" s="55"/>
    </row>
    <row r="28" spans="1:10" s="4" customFormat="1" ht="13.5">
      <c r="A28" s="53"/>
      <c r="B28" s="53"/>
      <c r="C28" s="53"/>
      <c r="D28" s="48" t="s">
        <v>31</v>
      </c>
      <c r="E28" s="49">
        <f>E34</f>
        <v>58</v>
      </c>
      <c r="F28" s="29" t="s">
        <v>1</v>
      </c>
      <c r="G28" s="53"/>
      <c r="H28" s="53"/>
      <c r="I28" s="55"/>
      <c r="J28" s="55"/>
    </row>
    <row r="29" spans="1:10" s="4" customFormat="1" ht="13.5">
      <c r="A29" s="25"/>
      <c r="B29" s="25"/>
      <c r="C29" s="26"/>
      <c r="D29" s="37" t="s">
        <v>95</v>
      </c>
      <c r="E29" s="28"/>
      <c r="F29" s="29"/>
      <c r="G29" s="30"/>
      <c r="H29" s="31"/>
      <c r="I29" s="32"/>
      <c r="J29" s="38"/>
    </row>
    <row r="30" spans="1:10">
      <c r="A30" s="19">
        <v>4</v>
      </c>
      <c r="B30" s="19">
        <v>4</v>
      </c>
      <c r="C30" s="19" t="s">
        <v>15</v>
      </c>
      <c r="D30" s="21" t="s">
        <v>36</v>
      </c>
      <c r="E30" s="22"/>
      <c r="F30" s="22"/>
      <c r="G30" s="39" t="s">
        <v>15</v>
      </c>
      <c r="H30" s="40" t="s">
        <v>15</v>
      </c>
      <c r="I30" s="40" t="s">
        <v>15</v>
      </c>
      <c r="J30" s="40" t="s">
        <v>15</v>
      </c>
    </row>
    <row r="31" spans="1:10" ht="25.5">
      <c r="A31" s="53" t="s">
        <v>37</v>
      </c>
      <c r="B31" s="53" t="s">
        <v>37</v>
      </c>
      <c r="C31" s="53" t="s">
        <v>57</v>
      </c>
      <c r="D31" s="42" t="s">
        <v>22</v>
      </c>
      <c r="E31" s="43"/>
      <c r="F31" s="44"/>
      <c r="G31" s="54">
        <f>SUM(E32:E34)</f>
        <v>893</v>
      </c>
      <c r="H31" s="53" t="s">
        <v>1</v>
      </c>
      <c r="I31" s="32"/>
      <c r="J31" s="32"/>
    </row>
    <row r="32" spans="1:10" ht="13.5">
      <c r="A32" s="53"/>
      <c r="B32" s="53"/>
      <c r="C32" s="53"/>
      <c r="D32" s="48" t="s">
        <v>66</v>
      </c>
      <c r="E32" s="49">
        <v>490</v>
      </c>
      <c r="F32" s="29" t="s">
        <v>1</v>
      </c>
      <c r="G32" s="53"/>
      <c r="H32" s="53"/>
      <c r="I32" s="32"/>
      <c r="J32" s="32"/>
    </row>
    <row r="33" spans="1:10" ht="13.5">
      <c r="A33" s="53"/>
      <c r="B33" s="53"/>
      <c r="C33" s="53"/>
      <c r="D33" s="48" t="s">
        <v>67</v>
      </c>
      <c r="E33" s="49">
        <v>345</v>
      </c>
      <c r="F33" s="29" t="s">
        <v>1</v>
      </c>
      <c r="G33" s="53"/>
      <c r="H33" s="53"/>
      <c r="I33" s="32"/>
      <c r="J33" s="32"/>
    </row>
    <row r="34" spans="1:10" s="4" customFormat="1" ht="13.5">
      <c r="A34" s="53"/>
      <c r="B34" s="53"/>
      <c r="C34" s="53"/>
      <c r="D34" s="48" t="s">
        <v>31</v>
      </c>
      <c r="E34" s="49">
        <f>160*0.2+130*0.2</f>
        <v>58</v>
      </c>
      <c r="F34" s="29" t="s">
        <v>1</v>
      </c>
      <c r="G34" s="53"/>
      <c r="H34" s="53"/>
      <c r="I34" s="55"/>
      <c r="J34" s="55"/>
    </row>
    <row r="35" spans="1:10" s="4" customFormat="1" ht="13.5">
      <c r="A35" s="25"/>
      <c r="B35" s="25"/>
      <c r="C35" s="26"/>
      <c r="D35" s="37" t="s">
        <v>99</v>
      </c>
      <c r="E35" s="28"/>
      <c r="F35" s="29"/>
      <c r="G35" s="30"/>
      <c r="H35" s="31"/>
      <c r="I35" s="32"/>
      <c r="J35" s="38"/>
    </row>
    <row r="36" spans="1:10">
      <c r="A36" s="19">
        <v>5</v>
      </c>
      <c r="B36" s="19">
        <v>5</v>
      </c>
      <c r="C36" s="19" t="s">
        <v>15</v>
      </c>
      <c r="D36" s="21" t="s">
        <v>5</v>
      </c>
      <c r="E36" s="22"/>
      <c r="F36" s="22"/>
      <c r="G36" s="39" t="s">
        <v>15</v>
      </c>
      <c r="H36" s="40" t="s">
        <v>15</v>
      </c>
      <c r="I36" s="40" t="s">
        <v>15</v>
      </c>
      <c r="J36" s="40" t="s">
        <v>15</v>
      </c>
    </row>
    <row r="37" spans="1:10">
      <c r="A37" s="56" t="s">
        <v>38</v>
      </c>
      <c r="B37" s="56" t="s">
        <v>38</v>
      </c>
      <c r="C37" s="56" t="s">
        <v>15</v>
      </c>
      <c r="D37" s="57" t="s">
        <v>61</v>
      </c>
      <c r="E37" s="22"/>
      <c r="F37" s="22"/>
      <c r="G37" s="58" t="s">
        <v>15</v>
      </c>
      <c r="H37" s="59" t="s">
        <v>15</v>
      </c>
      <c r="I37" s="59" t="s">
        <v>15</v>
      </c>
      <c r="J37" s="59" t="s">
        <v>15</v>
      </c>
    </row>
    <row r="38" spans="1:10" ht="13.5">
      <c r="A38" s="60" t="s">
        <v>39</v>
      </c>
      <c r="B38" s="60" t="s">
        <v>39</v>
      </c>
      <c r="C38" s="26" t="s">
        <v>58</v>
      </c>
      <c r="D38" s="61" t="s">
        <v>25</v>
      </c>
      <c r="E38" s="28"/>
      <c r="F38" s="29"/>
      <c r="G38" s="30">
        <v>490</v>
      </c>
      <c r="H38" s="31" t="s">
        <v>1</v>
      </c>
      <c r="I38" s="32"/>
      <c r="J38" s="32"/>
    </row>
    <row r="39" spans="1:10" ht="13.5">
      <c r="A39" s="60" t="s">
        <v>40</v>
      </c>
      <c r="B39" s="60" t="s">
        <v>40</v>
      </c>
      <c r="C39" s="26" t="s">
        <v>58</v>
      </c>
      <c r="D39" s="61" t="s">
        <v>32</v>
      </c>
      <c r="E39" s="28"/>
      <c r="F39" s="29"/>
      <c r="G39" s="30">
        <f>G38</f>
        <v>490</v>
      </c>
      <c r="H39" s="31" t="s">
        <v>1</v>
      </c>
      <c r="I39" s="32"/>
      <c r="J39" s="32"/>
    </row>
    <row r="40" spans="1:10" ht="13.5">
      <c r="A40" s="60" t="s">
        <v>39</v>
      </c>
      <c r="B40" s="60" t="s">
        <v>39</v>
      </c>
      <c r="C40" s="26" t="s">
        <v>58</v>
      </c>
      <c r="D40" s="61" t="s">
        <v>25</v>
      </c>
      <c r="E40" s="28"/>
      <c r="F40" s="29"/>
      <c r="G40" s="30">
        <f>G39</f>
        <v>490</v>
      </c>
      <c r="H40" s="31" t="s">
        <v>1</v>
      </c>
      <c r="I40" s="32"/>
      <c r="J40" s="32"/>
    </row>
    <row r="41" spans="1:10" ht="13.5">
      <c r="A41" s="60" t="s">
        <v>40</v>
      </c>
      <c r="B41" s="60" t="s">
        <v>40</v>
      </c>
      <c r="C41" s="26" t="s">
        <v>58</v>
      </c>
      <c r="D41" s="61" t="s">
        <v>62</v>
      </c>
      <c r="E41" s="28"/>
      <c r="F41" s="29"/>
      <c r="G41" s="30">
        <f>G40</f>
        <v>490</v>
      </c>
      <c r="H41" s="31" t="s">
        <v>1</v>
      </c>
      <c r="I41" s="32"/>
      <c r="J41" s="32"/>
    </row>
    <row r="42" spans="1:10" ht="13.5">
      <c r="A42" s="60" t="s">
        <v>41</v>
      </c>
      <c r="B42" s="60" t="s">
        <v>41</v>
      </c>
      <c r="C42" s="26" t="s">
        <v>58</v>
      </c>
      <c r="D42" s="61" t="s">
        <v>26</v>
      </c>
      <c r="E42" s="28"/>
      <c r="F42" s="29"/>
      <c r="G42" s="30">
        <f>490+9.5</f>
        <v>499.5</v>
      </c>
      <c r="H42" s="31" t="s">
        <v>1</v>
      </c>
      <c r="I42" s="32"/>
      <c r="J42" s="32"/>
    </row>
    <row r="43" spans="1:10" ht="13.5">
      <c r="A43" s="60" t="s">
        <v>42</v>
      </c>
      <c r="B43" s="60" t="s">
        <v>42</v>
      </c>
      <c r="C43" s="26" t="s">
        <v>113</v>
      </c>
      <c r="D43" s="62" t="s">
        <v>63</v>
      </c>
      <c r="E43" s="28"/>
      <c r="F43" s="29"/>
      <c r="G43" s="30">
        <f>G42</f>
        <v>499.5</v>
      </c>
      <c r="H43" s="31" t="s">
        <v>1</v>
      </c>
      <c r="I43" s="32"/>
      <c r="J43" s="32"/>
    </row>
    <row r="44" spans="1:10">
      <c r="A44" s="56" t="s">
        <v>43</v>
      </c>
      <c r="B44" s="56" t="s">
        <v>43</v>
      </c>
      <c r="C44" s="56" t="s">
        <v>15</v>
      </c>
      <c r="D44" s="57" t="s">
        <v>64</v>
      </c>
      <c r="E44" s="22"/>
      <c r="F44" s="22"/>
      <c r="G44" s="58" t="s">
        <v>15</v>
      </c>
      <c r="H44" s="59" t="s">
        <v>15</v>
      </c>
      <c r="I44" s="59" t="s">
        <v>15</v>
      </c>
      <c r="J44" s="59" t="s">
        <v>15</v>
      </c>
    </row>
    <row r="45" spans="1:10" ht="38.25">
      <c r="A45" s="63" t="s">
        <v>44</v>
      </c>
      <c r="B45" s="63" t="s">
        <v>44</v>
      </c>
      <c r="C45" s="26" t="s">
        <v>116</v>
      </c>
      <c r="D45" s="61" t="s">
        <v>69</v>
      </c>
      <c r="E45" s="28"/>
      <c r="F45" s="29"/>
      <c r="G45" s="30">
        <v>345</v>
      </c>
      <c r="H45" s="31" t="s">
        <v>1</v>
      </c>
      <c r="I45" s="32"/>
      <c r="J45" s="32"/>
    </row>
    <row r="46" spans="1:10">
      <c r="A46" s="56" t="s">
        <v>45</v>
      </c>
      <c r="B46" s="56" t="s">
        <v>45</v>
      </c>
      <c r="C46" s="56" t="s">
        <v>15</v>
      </c>
      <c r="D46" s="57" t="s">
        <v>27</v>
      </c>
      <c r="E46" s="22"/>
      <c r="F46" s="22"/>
      <c r="G46" s="58" t="s">
        <v>15</v>
      </c>
      <c r="H46" s="59" t="s">
        <v>15</v>
      </c>
      <c r="I46" s="59" t="s">
        <v>15</v>
      </c>
      <c r="J46" s="59" t="s">
        <v>15</v>
      </c>
    </row>
    <row r="47" spans="1:10" ht="25.5">
      <c r="A47" s="63" t="s">
        <v>46</v>
      </c>
      <c r="B47" s="63" t="s">
        <v>46</v>
      </c>
      <c r="C47" s="26" t="s">
        <v>117</v>
      </c>
      <c r="D47" s="61" t="s">
        <v>76</v>
      </c>
      <c r="E47" s="28"/>
      <c r="F47" s="29"/>
      <c r="G47" s="30">
        <v>29.3</v>
      </c>
      <c r="H47" s="31" t="s">
        <v>1</v>
      </c>
      <c r="I47" s="32"/>
      <c r="J47" s="32"/>
    </row>
    <row r="48" spans="1:10">
      <c r="A48" s="64" t="s">
        <v>82</v>
      </c>
      <c r="B48" s="64" t="s">
        <v>82</v>
      </c>
      <c r="C48" s="26" t="s">
        <v>15</v>
      </c>
      <c r="D48" s="57" t="s">
        <v>30</v>
      </c>
      <c r="E48" s="22"/>
      <c r="F48" s="22"/>
      <c r="G48" s="58" t="s">
        <v>15</v>
      </c>
      <c r="H48" s="59" t="s">
        <v>15</v>
      </c>
      <c r="I48" s="59" t="s">
        <v>15</v>
      </c>
      <c r="J48" s="59" t="s">
        <v>15</v>
      </c>
    </row>
    <row r="49" spans="1:10" ht="25.5">
      <c r="A49" s="63" t="s">
        <v>83</v>
      </c>
      <c r="B49" s="63" t="s">
        <v>83</v>
      </c>
      <c r="C49" s="26" t="s">
        <v>60</v>
      </c>
      <c r="D49" s="61" t="s">
        <v>80</v>
      </c>
      <c r="E49" s="28"/>
      <c r="F49" s="29"/>
      <c r="G49" s="30">
        <v>43</v>
      </c>
      <c r="H49" s="31" t="s">
        <v>1</v>
      </c>
      <c r="I49" s="32"/>
      <c r="J49" s="32"/>
    </row>
    <row r="50" spans="1:10" ht="13.5">
      <c r="A50" s="65" t="s">
        <v>84</v>
      </c>
      <c r="B50" s="65" t="s">
        <v>84</v>
      </c>
      <c r="C50" s="66" t="s">
        <v>60</v>
      </c>
      <c r="D50" s="61" t="s">
        <v>109</v>
      </c>
      <c r="E50" s="28"/>
      <c r="F50" s="29"/>
      <c r="G50" s="54">
        <f>E51+E52</f>
        <v>42.55</v>
      </c>
      <c r="H50" s="33" t="s">
        <v>1</v>
      </c>
      <c r="I50" s="32"/>
      <c r="J50" s="32"/>
    </row>
    <row r="51" spans="1:10" ht="13.5">
      <c r="A51" s="65"/>
      <c r="B51" s="65"/>
      <c r="C51" s="66"/>
      <c r="D51" s="48" t="s">
        <v>85</v>
      </c>
      <c r="E51" s="49">
        <f>10.5*0.5</f>
        <v>5.25</v>
      </c>
      <c r="F51" s="29" t="s">
        <v>1</v>
      </c>
      <c r="G51" s="54"/>
      <c r="H51" s="33"/>
      <c r="I51" s="32"/>
      <c r="J51" s="32"/>
    </row>
    <row r="52" spans="1:10" ht="13.5">
      <c r="A52" s="65"/>
      <c r="B52" s="65"/>
      <c r="C52" s="66"/>
      <c r="D52" s="48" t="s">
        <v>81</v>
      </c>
      <c r="E52" s="49">
        <f>(18.1+19.2)*1</f>
        <v>37.299999999999997</v>
      </c>
      <c r="F52" s="29" t="s">
        <v>1</v>
      </c>
      <c r="G52" s="54"/>
      <c r="H52" s="33"/>
      <c r="I52" s="32"/>
      <c r="J52" s="32"/>
    </row>
    <row r="53" spans="1:10" ht="25.5">
      <c r="A53" s="63" t="s">
        <v>92</v>
      </c>
      <c r="B53" s="63" t="s">
        <v>92</v>
      </c>
      <c r="C53" s="67" t="s">
        <v>114</v>
      </c>
      <c r="D53" s="61" t="s">
        <v>90</v>
      </c>
      <c r="E53" s="28"/>
      <c r="F53" s="29"/>
      <c r="G53" s="30">
        <v>6</v>
      </c>
      <c r="H53" s="31" t="s">
        <v>104</v>
      </c>
      <c r="I53" s="32"/>
      <c r="J53" s="32"/>
    </row>
    <row r="54" spans="1:10" ht="13.5">
      <c r="A54" s="63" t="s">
        <v>93</v>
      </c>
      <c r="B54" s="63" t="s">
        <v>93</v>
      </c>
      <c r="C54" s="67" t="s">
        <v>114</v>
      </c>
      <c r="D54" s="61" t="s">
        <v>91</v>
      </c>
      <c r="E54" s="28"/>
      <c r="F54" s="29"/>
      <c r="G54" s="30">
        <v>3</v>
      </c>
      <c r="H54" s="31" t="s">
        <v>104</v>
      </c>
      <c r="I54" s="32"/>
      <c r="J54" s="32"/>
    </row>
    <row r="55" spans="1:10" ht="13.5">
      <c r="A55" s="25"/>
      <c r="B55" s="25"/>
      <c r="C55" s="26"/>
      <c r="D55" s="37" t="s">
        <v>98</v>
      </c>
      <c r="E55" s="28"/>
      <c r="F55" s="29"/>
      <c r="G55" s="30"/>
      <c r="H55" s="31"/>
      <c r="I55" s="32"/>
      <c r="J55" s="38"/>
    </row>
    <row r="56" spans="1:10">
      <c r="A56" s="19">
        <v>6</v>
      </c>
      <c r="B56" s="19">
        <v>6</v>
      </c>
      <c r="C56" s="19" t="s">
        <v>15</v>
      </c>
      <c r="D56" s="21" t="s">
        <v>29</v>
      </c>
      <c r="E56" s="22"/>
      <c r="F56" s="22"/>
      <c r="G56" s="39" t="s">
        <v>15</v>
      </c>
      <c r="H56" s="40" t="s">
        <v>15</v>
      </c>
      <c r="I56" s="40" t="s">
        <v>15</v>
      </c>
      <c r="J56" s="40" t="s">
        <v>15</v>
      </c>
    </row>
    <row r="57" spans="1:10" ht="13.5">
      <c r="A57" s="68" t="s">
        <v>47</v>
      </c>
      <c r="B57" s="68" t="s">
        <v>47</v>
      </c>
      <c r="C57" s="68"/>
      <c r="D57" s="69" t="s">
        <v>65</v>
      </c>
      <c r="E57" s="70"/>
      <c r="F57" s="71"/>
      <c r="G57" s="59" t="s">
        <v>15</v>
      </c>
      <c r="H57" s="59" t="s">
        <v>15</v>
      </c>
      <c r="I57" s="59" t="s">
        <v>15</v>
      </c>
      <c r="J57" s="59" t="s">
        <v>15</v>
      </c>
    </row>
    <row r="58" spans="1:10" ht="25.5">
      <c r="A58" s="63" t="s">
        <v>48</v>
      </c>
      <c r="B58" s="63" t="s">
        <v>48</v>
      </c>
      <c r="C58" s="67" t="s">
        <v>55</v>
      </c>
      <c r="D58" s="42" t="s">
        <v>119</v>
      </c>
      <c r="E58" s="28"/>
      <c r="F58" s="29"/>
      <c r="G58" s="30">
        <v>27.1</v>
      </c>
      <c r="H58" s="45" t="s">
        <v>2</v>
      </c>
      <c r="I58" s="32"/>
      <c r="J58" s="32"/>
    </row>
    <row r="59" spans="1:10" ht="13.5">
      <c r="A59" s="68" t="s">
        <v>77</v>
      </c>
      <c r="B59" s="68" t="s">
        <v>77</v>
      </c>
      <c r="C59" s="68"/>
      <c r="D59" s="69" t="s">
        <v>33</v>
      </c>
      <c r="E59" s="70"/>
      <c r="F59" s="71"/>
      <c r="G59" s="59" t="s">
        <v>15</v>
      </c>
      <c r="H59" s="59" t="s">
        <v>15</v>
      </c>
      <c r="I59" s="59" t="s">
        <v>15</v>
      </c>
      <c r="J59" s="59" t="s">
        <v>15</v>
      </c>
    </row>
    <row r="60" spans="1:10" ht="25.5">
      <c r="A60" s="63" t="s">
        <v>78</v>
      </c>
      <c r="B60" s="63" t="s">
        <v>78</v>
      </c>
      <c r="C60" s="67" t="s">
        <v>116</v>
      </c>
      <c r="D60" s="42" t="s">
        <v>122</v>
      </c>
      <c r="E60" s="28"/>
      <c r="F60" s="29"/>
      <c r="G60" s="30">
        <v>290</v>
      </c>
      <c r="H60" s="45" t="s">
        <v>2</v>
      </c>
      <c r="I60" s="32"/>
      <c r="J60" s="32"/>
    </row>
    <row r="61" spans="1:10" ht="38.25">
      <c r="A61" s="63" t="s">
        <v>107</v>
      </c>
      <c r="B61" s="63" t="s">
        <v>78</v>
      </c>
      <c r="C61" s="67" t="s">
        <v>116</v>
      </c>
      <c r="D61" s="42" t="s">
        <v>108</v>
      </c>
      <c r="E61" s="28"/>
      <c r="F61" s="29"/>
      <c r="G61" s="30">
        <v>8</v>
      </c>
      <c r="H61" s="45" t="s">
        <v>2</v>
      </c>
      <c r="I61" s="32"/>
      <c r="J61" s="32"/>
    </row>
    <row r="62" spans="1:10" ht="13.5">
      <c r="A62" s="25"/>
      <c r="B62" s="25"/>
      <c r="C62" s="26"/>
      <c r="D62" s="37" t="s">
        <v>97</v>
      </c>
      <c r="E62" s="28"/>
      <c r="F62" s="29"/>
      <c r="G62" s="30"/>
      <c r="H62" s="31"/>
      <c r="I62" s="32"/>
      <c r="J62" s="38"/>
    </row>
    <row r="63" spans="1:10">
      <c r="A63" s="19">
        <v>7</v>
      </c>
      <c r="B63" s="19">
        <v>7</v>
      </c>
      <c r="C63" s="19" t="s">
        <v>15</v>
      </c>
      <c r="D63" s="21" t="s">
        <v>79</v>
      </c>
      <c r="E63" s="22"/>
      <c r="F63" s="22"/>
      <c r="G63" s="39" t="s">
        <v>15</v>
      </c>
      <c r="H63" s="40" t="s">
        <v>15</v>
      </c>
      <c r="I63" s="40" t="s">
        <v>15</v>
      </c>
      <c r="J63" s="40" t="s">
        <v>15</v>
      </c>
    </row>
    <row r="64" spans="1:10" ht="25.5">
      <c r="A64" s="63" t="s">
        <v>49</v>
      </c>
      <c r="B64" s="63" t="s">
        <v>49</v>
      </c>
      <c r="C64" s="63" t="s">
        <v>114</v>
      </c>
      <c r="D64" s="42" t="s">
        <v>102</v>
      </c>
      <c r="E64" s="43"/>
      <c r="F64" s="29"/>
      <c r="G64" s="72">
        <v>6</v>
      </c>
      <c r="H64" s="45" t="s">
        <v>104</v>
      </c>
      <c r="I64" s="32"/>
      <c r="J64" s="32"/>
    </row>
    <row r="65" spans="1:10" ht="25.5">
      <c r="A65" s="63" t="s">
        <v>50</v>
      </c>
      <c r="B65" s="63" t="s">
        <v>50</v>
      </c>
      <c r="C65" s="63" t="s">
        <v>114</v>
      </c>
      <c r="D65" s="42" t="s">
        <v>121</v>
      </c>
      <c r="E65" s="43"/>
      <c r="F65" s="29"/>
      <c r="G65" s="72">
        <v>6</v>
      </c>
      <c r="H65" s="45" t="s">
        <v>3</v>
      </c>
      <c r="I65" s="32"/>
      <c r="J65" s="32"/>
    </row>
    <row r="66" spans="1:10" ht="102">
      <c r="A66" s="63" t="s">
        <v>51</v>
      </c>
      <c r="B66" s="63" t="s">
        <v>51</v>
      </c>
      <c r="C66" s="63" t="s">
        <v>114</v>
      </c>
      <c r="D66" s="42" t="s">
        <v>115</v>
      </c>
      <c r="E66" s="43"/>
      <c r="F66" s="29"/>
      <c r="G66" s="72">
        <f>3.1+2.7+7.4+4.4+4.3+8</f>
        <v>29.900000000000002</v>
      </c>
      <c r="H66" s="45" t="s">
        <v>2</v>
      </c>
      <c r="I66" s="32"/>
      <c r="J66" s="32"/>
    </row>
    <row r="67" spans="1:10" ht="13.5">
      <c r="A67" s="25"/>
      <c r="B67" s="25"/>
      <c r="C67" s="26"/>
      <c r="D67" s="37" t="s">
        <v>96</v>
      </c>
      <c r="E67" s="28"/>
      <c r="F67" s="29"/>
      <c r="G67" s="30"/>
      <c r="H67" s="31"/>
      <c r="I67" s="32"/>
      <c r="J67" s="38"/>
    </row>
    <row r="68" spans="1:10" ht="16.5">
      <c r="A68" s="73"/>
      <c r="B68" s="74"/>
      <c r="C68" s="75"/>
      <c r="D68" s="76" t="s">
        <v>101</v>
      </c>
      <c r="E68" s="75"/>
      <c r="F68" s="75"/>
      <c r="G68" s="75"/>
      <c r="H68" s="75"/>
      <c r="I68" s="75"/>
      <c r="J68" s="77"/>
    </row>
    <row r="69" spans="1:10">
      <c r="A69" s="1"/>
    </row>
  </sheetData>
  <mergeCells count="36">
    <mergeCell ref="G50:G52"/>
    <mergeCell ref="H50:H52"/>
    <mergeCell ref="D56:F56"/>
    <mergeCell ref="D63:F63"/>
    <mergeCell ref="D36:F36"/>
    <mergeCell ref="D37:F37"/>
    <mergeCell ref="D44:F44"/>
    <mergeCell ref="D46:F46"/>
    <mergeCell ref="D48:F48"/>
    <mergeCell ref="A50:A52"/>
    <mergeCell ref="B50:B52"/>
    <mergeCell ref="C50:C52"/>
    <mergeCell ref="D30:F30"/>
    <mergeCell ref="A31:A34"/>
    <mergeCell ref="B31:B34"/>
    <mergeCell ref="C31:C34"/>
    <mergeCell ref="G31:G34"/>
    <mergeCell ref="H31:H34"/>
    <mergeCell ref="D24:F24"/>
    <mergeCell ref="A25:A28"/>
    <mergeCell ref="B25:B28"/>
    <mergeCell ref="C25:C28"/>
    <mergeCell ref="G25:G28"/>
    <mergeCell ref="H25:H28"/>
    <mergeCell ref="D18:F18"/>
    <mergeCell ref="A1:H1"/>
    <mergeCell ref="A2:A3"/>
    <mergeCell ref="B2:B3"/>
    <mergeCell ref="C2:C3"/>
    <mergeCell ref="D2:F3"/>
    <mergeCell ref="G2:H2"/>
    <mergeCell ref="D4:F4"/>
    <mergeCell ref="D5:F5"/>
    <mergeCell ref="A10:A14"/>
    <mergeCell ref="B10:B14"/>
    <mergeCell ref="C10:C14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</vt:lpstr>
    </vt:vector>
  </TitlesOfParts>
  <Company>Egis Poland Sp. z 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pawelbarycki</dc:creator>
  <cp:lastModifiedBy>Makowiecki Marek</cp:lastModifiedBy>
  <cp:lastPrinted>2020-12-14T08:12:38Z</cp:lastPrinted>
  <dcterms:created xsi:type="dcterms:W3CDTF">2019-08-19T07:40:47Z</dcterms:created>
  <dcterms:modified xsi:type="dcterms:W3CDTF">2020-12-14T08:12:49Z</dcterms:modified>
</cp:coreProperties>
</file>